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gas\Google ドライブ\★JUFA Tokyo\2022\05_マニュアル\"/>
    </mc:Choice>
  </mc:AlternateContent>
  <xr:revisionPtr revIDLastSave="0" documentId="13_ncr:1_{8FBFF800-37FC-48CE-8FC1-4F2044125BB5}" xr6:coauthVersionLast="47" xr6:coauthVersionMax="47" xr10:uidLastSave="{00000000-0000-0000-0000-000000000000}"/>
  <bookViews>
    <workbookView xWindow="-108" yWindow="-108" windowWidth="23256" windowHeight="12576" xr2:uid="{02252AB8-86AB-466A-BCA9-F0FE05DD5CFA}"/>
  </bookViews>
  <sheets>
    <sheet name="2022" sheetId="1" r:id="rId1"/>
    <sheet name="チーム" sheetId="2" state="hidden" r:id="rId2"/>
    <sheet name="審判手当" sheetId="3" state="hidden" r:id="rId3"/>
  </sheets>
  <definedNames>
    <definedName name="_xlnm.Print_Area" localSheetId="0">'2022'!$A$1:$J$32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4" i="1" l="1"/>
  <c r="D25" i="1" s="1"/>
  <c r="H26" i="1"/>
  <c r="H25" i="1"/>
  <c r="H24" i="1"/>
  <c r="H23" i="1"/>
  <c r="H22" i="1"/>
  <c r="G5" i="1"/>
  <c r="C5" i="1"/>
  <c r="G3" i="1"/>
  <c r="C3" i="1"/>
  <c r="D12" i="1"/>
  <c r="D11" i="1"/>
  <c r="D10" i="1"/>
  <c r="D9" i="1"/>
  <c r="D23" i="1" l="1"/>
  <c r="D26" i="1" s="1"/>
</calcChain>
</file>

<file path=xl/sharedStrings.xml><?xml version="1.0" encoding="utf-8"?>
<sst xmlns="http://schemas.openxmlformats.org/spreadsheetml/2006/main" count="105" uniqueCount="102">
  <si>
    <t>審判員手当受領書</t>
    <rPh sb="0" eb="3">
      <t>シンパンイン</t>
    </rPh>
    <rPh sb="3" eb="8">
      <t>テアテジュリョウショ</t>
    </rPh>
    <phoneticPr fontId="1"/>
  </si>
  <si>
    <t>◇審判員手当受領書◇</t>
    <rPh sb="1" eb="9">
      <t>シンパンインテアテジュリョウショ</t>
    </rPh>
    <phoneticPr fontId="1"/>
  </si>
  <si>
    <t>日程</t>
    <rPh sb="0" eb="2">
      <t>ニッテイ</t>
    </rPh>
    <phoneticPr fontId="1"/>
  </si>
  <si>
    <t>会場</t>
    <rPh sb="0" eb="2">
      <t>カイジョウ</t>
    </rPh>
    <phoneticPr fontId="1"/>
  </si>
  <si>
    <t>運営チーム</t>
    <rPh sb="0" eb="2">
      <t>ウンエイ</t>
    </rPh>
    <phoneticPr fontId="1"/>
  </si>
  <si>
    <t>試合</t>
    <rPh sb="0" eb="2">
      <t>シアイ</t>
    </rPh>
    <phoneticPr fontId="1"/>
  </si>
  <si>
    <t>▼運営チーム</t>
    <rPh sb="1" eb="3">
      <t>ウンエイ</t>
    </rPh>
    <phoneticPr fontId="1"/>
  </si>
  <si>
    <t>▼会場</t>
    <rPh sb="1" eb="3">
      <t>カイジョウ</t>
    </rPh>
    <phoneticPr fontId="1"/>
  </si>
  <si>
    <t>▼大会</t>
    <rPh sb="1" eb="3">
      <t>タイカイ</t>
    </rPh>
    <phoneticPr fontId="1"/>
  </si>
  <si>
    <t>主審</t>
    <rPh sb="0" eb="2">
      <t>シュシン</t>
    </rPh>
    <phoneticPr fontId="1"/>
  </si>
  <si>
    <t>担当</t>
    <rPh sb="0" eb="2">
      <t>タントウ</t>
    </rPh>
    <phoneticPr fontId="1"/>
  </si>
  <si>
    <t>手当</t>
    <rPh sb="0" eb="2">
      <t>テアテ</t>
    </rPh>
    <phoneticPr fontId="1"/>
  </si>
  <si>
    <t>審判員受領サイン</t>
    <rPh sb="0" eb="3">
      <t>シンパンイン</t>
    </rPh>
    <rPh sb="3" eb="5">
      <t>ジュリョウ</t>
    </rPh>
    <phoneticPr fontId="1"/>
  </si>
  <si>
    <t>副審1</t>
    <rPh sb="0" eb="2">
      <t>フクシン</t>
    </rPh>
    <phoneticPr fontId="1"/>
  </si>
  <si>
    <t>副審2</t>
    <rPh sb="0" eb="2">
      <t>フクシン</t>
    </rPh>
    <phoneticPr fontId="1"/>
  </si>
  <si>
    <t>第4の審判員</t>
    <rPh sb="0" eb="1">
      <t>ダイ</t>
    </rPh>
    <rPh sb="3" eb="6">
      <t>シンパンイン</t>
    </rPh>
    <phoneticPr fontId="1"/>
  </si>
  <si>
    <t>区分</t>
    <rPh sb="0" eb="2">
      <t>クブン</t>
    </rPh>
    <phoneticPr fontId="1"/>
  </si>
  <si>
    <t>審判員手当合計</t>
    <rPh sb="0" eb="3">
      <t>シンパンイン</t>
    </rPh>
    <rPh sb="3" eb="5">
      <t>テアテ</t>
    </rPh>
    <rPh sb="5" eb="7">
      <t>ゴウケイ</t>
    </rPh>
    <phoneticPr fontId="1"/>
  </si>
  <si>
    <t>運営手当</t>
    <rPh sb="0" eb="4">
      <t>ウンエイテアテ</t>
    </rPh>
    <phoneticPr fontId="1"/>
  </si>
  <si>
    <t>会場補助</t>
    <rPh sb="0" eb="2">
      <t>カイジョウ</t>
    </rPh>
    <rPh sb="2" eb="4">
      <t>ホジョ</t>
    </rPh>
    <phoneticPr fontId="1"/>
  </si>
  <si>
    <t>小計</t>
    <rPh sb="0" eb="2">
      <t>ショウケイ</t>
    </rPh>
    <phoneticPr fontId="1"/>
  </si>
  <si>
    <t>（参考）</t>
    <rPh sb="1" eb="3">
      <t>サンコウ</t>
    </rPh>
    <phoneticPr fontId="4"/>
  </si>
  <si>
    <t>【試合中止となった場合】</t>
    <rPh sb="1" eb="3">
      <t>シアイ</t>
    </rPh>
    <rPh sb="3" eb="5">
      <t>チュウシ</t>
    </rPh>
    <rPh sb="9" eb="11">
      <t>バアイ</t>
    </rPh>
    <phoneticPr fontId="4"/>
  </si>
  <si>
    <r>
      <t>　※審判員会場到着～試合開始前：交通費として、以下の金額を支給する　</t>
    </r>
    <r>
      <rPr>
        <b/>
        <u/>
        <sz val="10"/>
        <color theme="1"/>
        <rFont val="Meiryo UI"/>
        <family val="3"/>
        <charset val="128"/>
      </rPr>
      <t>（その他欄に金額記入すること）</t>
    </r>
    <rPh sb="2" eb="5">
      <t>シンパンイン</t>
    </rPh>
    <rPh sb="5" eb="7">
      <t>カイジョウ</t>
    </rPh>
    <rPh sb="7" eb="9">
      <t>トウチャク</t>
    </rPh>
    <rPh sb="10" eb="12">
      <t>シアイ</t>
    </rPh>
    <rPh sb="12" eb="14">
      <t>カイシ</t>
    </rPh>
    <rPh sb="14" eb="15">
      <t>マエ</t>
    </rPh>
    <rPh sb="16" eb="19">
      <t>コウツウヒ</t>
    </rPh>
    <rPh sb="23" eb="25">
      <t>イカ</t>
    </rPh>
    <rPh sb="26" eb="28">
      <t>キンガク</t>
    </rPh>
    <rPh sb="29" eb="31">
      <t>シキュウ</t>
    </rPh>
    <rPh sb="37" eb="38">
      <t>タ</t>
    </rPh>
    <rPh sb="38" eb="39">
      <t>ラン</t>
    </rPh>
    <rPh sb="40" eb="42">
      <t>キンガク</t>
    </rPh>
    <rPh sb="42" eb="44">
      <t>キニュウ</t>
    </rPh>
    <phoneticPr fontId="4"/>
  </si>
  <si>
    <t>　　　派遣審判員：（東京都内）2,000円　　（神奈川・埼玉・千葉）3,000円　　　（山梨・茨城）5,000円</t>
    <rPh sb="3" eb="8">
      <t>ハケンシンパンイン</t>
    </rPh>
    <rPh sb="10" eb="12">
      <t>トウキョウ</t>
    </rPh>
    <rPh sb="12" eb="14">
      <t>トナイ</t>
    </rPh>
    <rPh sb="20" eb="21">
      <t>エン</t>
    </rPh>
    <rPh sb="24" eb="27">
      <t>カナガワ</t>
    </rPh>
    <rPh sb="28" eb="30">
      <t>サイタマ</t>
    </rPh>
    <rPh sb="31" eb="33">
      <t>チバ</t>
    </rPh>
    <rPh sb="39" eb="40">
      <t>エン</t>
    </rPh>
    <rPh sb="44" eb="46">
      <t>ヤマナシ</t>
    </rPh>
    <rPh sb="47" eb="49">
      <t>イバラキ</t>
    </rPh>
    <rPh sb="55" eb="56">
      <t>エン</t>
    </rPh>
    <phoneticPr fontId="4"/>
  </si>
  <si>
    <t>　　　学生審判員：　交通費支給なし（0円）</t>
    <rPh sb="3" eb="5">
      <t>ガクセイ</t>
    </rPh>
    <rPh sb="5" eb="8">
      <t>シンパンイン</t>
    </rPh>
    <rPh sb="10" eb="13">
      <t>コウツウヒ</t>
    </rPh>
    <rPh sb="13" eb="15">
      <t>シキュウ</t>
    </rPh>
    <rPh sb="19" eb="20">
      <t>エン</t>
    </rPh>
    <phoneticPr fontId="4"/>
  </si>
  <si>
    <t>　※試合開始後～試合途中：審判手当の全額を支給する</t>
    <rPh sb="2" eb="4">
      <t>シアイ</t>
    </rPh>
    <rPh sb="4" eb="6">
      <t>カイシ</t>
    </rPh>
    <rPh sb="6" eb="7">
      <t>ゴ</t>
    </rPh>
    <rPh sb="8" eb="10">
      <t>シアイ</t>
    </rPh>
    <rPh sb="10" eb="12">
      <t>トチュウ</t>
    </rPh>
    <rPh sb="13" eb="15">
      <t>シンパン</t>
    </rPh>
    <rPh sb="15" eb="17">
      <t>テアテ</t>
    </rPh>
    <rPh sb="18" eb="20">
      <t>ゼンガク</t>
    </rPh>
    <rPh sb="21" eb="23">
      <t>シキュウ</t>
    </rPh>
    <phoneticPr fontId="4"/>
  </si>
  <si>
    <t>【審判員が交代した場合】</t>
    <rPh sb="1" eb="4">
      <t>シンパンイン</t>
    </rPh>
    <rPh sb="5" eb="7">
      <t>コウタイ</t>
    </rPh>
    <rPh sb="9" eb="11">
      <t>バアイ</t>
    </rPh>
    <phoneticPr fontId="4"/>
  </si>
  <si>
    <t>　※試合開始時の担当に応じた手当を支払う</t>
    <rPh sb="2" eb="6">
      <t>シアイカイシ</t>
    </rPh>
    <rPh sb="6" eb="7">
      <t>ジ</t>
    </rPh>
    <rPh sb="8" eb="10">
      <t>タントウ</t>
    </rPh>
    <rPh sb="11" eb="12">
      <t>オウ</t>
    </rPh>
    <rPh sb="14" eb="16">
      <t>テアテ</t>
    </rPh>
    <rPh sb="17" eb="19">
      <t>シハラ</t>
    </rPh>
    <phoneticPr fontId="4"/>
  </si>
  <si>
    <t>（イレギュラーケース）</t>
    <phoneticPr fontId="1"/>
  </si>
  <si>
    <t>状況</t>
    <rPh sb="0" eb="2">
      <t>ジョウキョウ</t>
    </rPh>
    <phoneticPr fontId="1"/>
  </si>
  <si>
    <t>対応</t>
    <rPh sb="0" eb="2">
      <t>タイオウ</t>
    </rPh>
    <phoneticPr fontId="1"/>
  </si>
  <si>
    <t>審判員会場到着後、試合開始前に中止</t>
    <rPh sb="0" eb="3">
      <t>シンパンイン</t>
    </rPh>
    <rPh sb="3" eb="5">
      <t>カイジョウ</t>
    </rPh>
    <rPh sb="5" eb="8">
      <t>トウチャクゴ</t>
    </rPh>
    <rPh sb="9" eb="14">
      <t>シアイカイシマエ</t>
    </rPh>
    <rPh sb="15" eb="17">
      <t>チュウシ</t>
    </rPh>
    <phoneticPr fontId="1"/>
  </si>
  <si>
    <t>交通費として、一律2,000円（1人あたり）を支給</t>
    <rPh sb="0" eb="3">
      <t>コウツウヒ</t>
    </rPh>
    <rPh sb="7" eb="9">
      <t>イチリツ</t>
    </rPh>
    <rPh sb="14" eb="15">
      <t>エン</t>
    </rPh>
    <rPh sb="17" eb="18">
      <t>ニン</t>
    </rPh>
    <rPh sb="23" eb="25">
      <t>シキュウ</t>
    </rPh>
    <phoneticPr fontId="1"/>
  </si>
  <si>
    <t>試合開始後、試合が途中で中止</t>
    <rPh sb="0" eb="2">
      <t>シアイ</t>
    </rPh>
    <rPh sb="2" eb="4">
      <t>カイシ</t>
    </rPh>
    <rPh sb="4" eb="5">
      <t>ゴ</t>
    </rPh>
    <rPh sb="6" eb="8">
      <t>シアイ</t>
    </rPh>
    <rPh sb="9" eb="11">
      <t>トチュウ</t>
    </rPh>
    <rPh sb="12" eb="14">
      <t>チュウシ</t>
    </rPh>
    <phoneticPr fontId="1"/>
  </si>
  <si>
    <t>審判員手当全額を支給</t>
    <rPh sb="0" eb="5">
      <t>シンパンインテアテ</t>
    </rPh>
    <rPh sb="5" eb="7">
      <t>ゼンガク</t>
    </rPh>
    <rPh sb="8" eb="10">
      <t>シキュウ</t>
    </rPh>
    <phoneticPr fontId="1"/>
  </si>
  <si>
    <t>審判員が途中で交代</t>
    <rPh sb="0" eb="3">
      <t>シンパンイン</t>
    </rPh>
    <rPh sb="4" eb="6">
      <t>トチュウ</t>
    </rPh>
    <rPh sb="7" eb="9">
      <t>コウタイ</t>
    </rPh>
    <phoneticPr fontId="1"/>
  </si>
  <si>
    <t>試合開始時の役割に応じた手当を支給</t>
    <rPh sb="0" eb="5">
      <t>シアイカイシジ</t>
    </rPh>
    <rPh sb="6" eb="8">
      <t>ヤクワリ</t>
    </rPh>
    <rPh sb="9" eb="10">
      <t>オウ</t>
    </rPh>
    <rPh sb="12" eb="14">
      <t>テアテ</t>
    </rPh>
    <rPh sb="15" eb="17">
      <t>シキュウ</t>
    </rPh>
    <phoneticPr fontId="1"/>
  </si>
  <si>
    <t>総合計</t>
    <rPh sb="0" eb="1">
      <t>ソウ</t>
    </rPh>
    <rPh sb="1" eb="3">
      <t>ゴウケイ</t>
    </rPh>
    <phoneticPr fontId="1"/>
  </si>
  <si>
    <t>▼会場借用費（借用終日でかかる金額）※無料の場合は"0"を入力</t>
    <rPh sb="1" eb="3">
      <t>カイジョウ</t>
    </rPh>
    <rPh sb="3" eb="6">
      <t>シャクヨウヒ</t>
    </rPh>
    <rPh sb="7" eb="9">
      <t>シャクヨウ</t>
    </rPh>
    <rPh sb="9" eb="11">
      <t>シュウジツ</t>
    </rPh>
    <rPh sb="15" eb="17">
      <t>キンガク</t>
    </rPh>
    <rPh sb="19" eb="21">
      <t>ムリョウ</t>
    </rPh>
    <rPh sb="22" eb="24">
      <t>バアイ</t>
    </rPh>
    <rPh sb="29" eb="31">
      <t>ニュウリョク</t>
    </rPh>
    <phoneticPr fontId="1"/>
  </si>
  <si>
    <r>
      <t>↓事前PC入力</t>
    </r>
    <r>
      <rPr>
        <b/>
        <sz val="18"/>
        <color rgb="FFFF0000"/>
        <rFont val="Meiryo UI"/>
        <family val="3"/>
        <charset val="128"/>
      </rPr>
      <t>必須</t>
    </r>
    <r>
      <rPr>
        <b/>
        <sz val="18"/>
        <color rgb="FFFFFF00"/>
        <rFont val="Meiryo UI"/>
        <family val="3"/>
        <charset val="128"/>
      </rPr>
      <t>項目</t>
    </r>
    <rPh sb="1" eb="3">
      <t>ジゼン</t>
    </rPh>
    <rPh sb="5" eb="7">
      <t>ニュウリョク</t>
    </rPh>
    <rPh sb="7" eb="11">
      <t>ヒッスコウモク</t>
    </rPh>
    <phoneticPr fontId="1"/>
  </si>
  <si>
    <r>
      <t>▼日程　</t>
    </r>
    <r>
      <rPr>
        <b/>
        <sz val="9"/>
        <color rgb="FFFF0000"/>
        <rFont val="Meiryo UI"/>
        <family val="3"/>
        <charset val="128"/>
      </rPr>
      <t>月/日</t>
    </r>
    <r>
      <rPr>
        <b/>
        <sz val="9"/>
        <color rgb="FF0000FF"/>
        <rFont val="Meiryo UI"/>
        <family val="3"/>
        <charset val="128"/>
      </rPr>
      <t xml:space="preserve"> のみ入力で曜日含めて自動反映</t>
    </r>
    <rPh sb="1" eb="3">
      <t>ニッテイ</t>
    </rPh>
    <rPh sb="4" eb="5">
      <t>ツキ</t>
    </rPh>
    <rPh sb="6" eb="7">
      <t>ニチ</t>
    </rPh>
    <rPh sb="10" eb="12">
      <t>ニュウリョク</t>
    </rPh>
    <rPh sb="13" eb="15">
      <t>ヨウビ</t>
    </rPh>
    <rPh sb="15" eb="16">
      <t>フク</t>
    </rPh>
    <rPh sb="18" eb="20">
      <t>ジドウ</t>
    </rPh>
    <rPh sb="20" eb="22">
      <t>ハンエイ</t>
    </rPh>
    <phoneticPr fontId="1"/>
  </si>
  <si>
    <t>立教大学</t>
  </si>
  <si>
    <t>東京農業大学</t>
  </si>
  <si>
    <t>國學院大學</t>
  </si>
  <si>
    <t>山梨学院大学</t>
  </si>
  <si>
    <t>東京経済大学</t>
  </si>
  <si>
    <t>帝京大学</t>
  </si>
  <si>
    <t>成蹊大学</t>
  </si>
  <si>
    <t>学習院大学</t>
  </si>
  <si>
    <t>亜細亜大学</t>
  </si>
  <si>
    <t>朝鮮大学校</t>
  </si>
  <si>
    <t>上智大学</t>
  </si>
  <si>
    <t>玉川大学</t>
  </si>
  <si>
    <t>大東文化大学</t>
  </si>
  <si>
    <t>東京大学</t>
  </si>
  <si>
    <t>一橋大学</t>
  </si>
  <si>
    <t>武蔵大学</t>
  </si>
  <si>
    <t>東京都立大学</t>
  </si>
  <si>
    <t>東京理科大学</t>
  </si>
  <si>
    <t>東京工業大学</t>
  </si>
  <si>
    <t>成城大学</t>
  </si>
  <si>
    <t>国際基督教大学</t>
  </si>
  <si>
    <t>日本大学文理学部</t>
  </si>
  <si>
    <t>東京外国語大学</t>
  </si>
  <si>
    <t>都留文科大学</t>
  </si>
  <si>
    <t>創価大学</t>
  </si>
  <si>
    <t>桜美林大学</t>
  </si>
  <si>
    <t>工学院大学</t>
  </si>
  <si>
    <t>山梨大学</t>
  </si>
  <si>
    <t>日本大学生物資源科学部</t>
  </si>
  <si>
    <t>東京都市大学</t>
  </si>
  <si>
    <t>電気通信大学</t>
  </si>
  <si>
    <t>日本大学商学部</t>
  </si>
  <si>
    <t>東京農工大学</t>
  </si>
  <si>
    <t>明星大学</t>
  </si>
  <si>
    <t>日本文化大學</t>
  </si>
  <si>
    <t>東京電機大学</t>
  </si>
  <si>
    <t>東京薬科大学</t>
  </si>
  <si>
    <t>北里大学</t>
  </si>
  <si>
    <t>東京海洋大学</t>
  </si>
  <si>
    <t>芝浦工業大学</t>
  </si>
  <si>
    <t>副審</t>
    <rPh sb="0" eb="2">
      <t>フクシン</t>
    </rPh>
    <phoneticPr fontId="1"/>
  </si>
  <si>
    <t>円</t>
    <rPh sb="0" eb="1">
      <t>エン</t>
    </rPh>
    <phoneticPr fontId="1"/>
  </si>
  <si>
    <t>東京都大学チャレンジリーグ</t>
    <rPh sb="0" eb="5">
      <t>トウキョウトダイガク</t>
    </rPh>
    <phoneticPr fontId="1"/>
  </si>
  <si>
    <t>東京都大学リーグ（1・2部）</t>
    <rPh sb="0" eb="5">
      <t>トウキョウトダイガク</t>
    </rPh>
    <rPh sb="12" eb="13">
      <t>ブ</t>
    </rPh>
    <phoneticPr fontId="1"/>
  </si>
  <si>
    <t>アミノバイタルカップ東京都予選</t>
    <rPh sb="10" eb="15">
      <t>トウキョウトヨセン</t>
    </rPh>
    <phoneticPr fontId="1"/>
  </si>
  <si>
    <t>東京都大学リーグカップ</t>
    <rPh sb="0" eb="5">
      <t>トウキョウトダイガク</t>
    </rPh>
    <phoneticPr fontId="1"/>
  </si>
  <si>
    <r>
      <t>▼試合　</t>
    </r>
    <r>
      <rPr>
        <b/>
        <sz val="9"/>
        <color rgb="FF0000FF"/>
        <rFont val="Meiryo UI"/>
        <family val="3"/>
        <charset val="128"/>
      </rPr>
      <t>その日の中での位置づけ</t>
    </r>
    <rPh sb="1" eb="3">
      <t>シアイ</t>
    </rPh>
    <rPh sb="6" eb="7">
      <t>ヒ</t>
    </rPh>
    <rPh sb="8" eb="9">
      <t>ナカ</t>
    </rPh>
    <rPh sb="11" eb="13">
      <t>イチ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</si>
  <si>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</si>
  <si>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</si>
  <si>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種別</t>
    <rPh sb="0" eb="2">
      <t>シュベツ</t>
    </rPh>
    <phoneticPr fontId="1"/>
  </si>
  <si>
    <t>口座番号</t>
    <rPh sb="0" eb="4">
      <t>コウザバンゴウ</t>
    </rPh>
    <phoneticPr fontId="1"/>
  </si>
  <si>
    <t>口座名義</t>
    <rPh sb="0" eb="2">
      <t>コウザ</t>
    </rPh>
    <rPh sb="2" eb="4">
      <t>メイギ</t>
    </rPh>
    <phoneticPr fontId="1"/>
  </si>
  <si>
    <t>◇振込先◇</t>
    <rPh sb="1" eb="4">
      <t>フリコミサキ</t>
    </rPh>
    <phoneticPr fontId="1"/>
  </si>
  <si>
    <t>◇連盟請求内容◇</t>
    <rPh sb="1" eb="3">
      <t>レンメイ</t>
    </rPh>
    <rPh sb="3" eb="5">
      <t>セイキュウ</t>
    </rPh>
    <rPh sb="5" eb="7">
      <t>ナイヨウ</t>
    </rPh>
    <phoneticPr fontId="1"/>
  </si>
  <si>
    <t>▼本日この会場での総試合数</t>
    <rPh sb="1" eb="3">
      <t>ホンジツ</t>
    </rPh>
    <rPh sb="5" eb="7">
      <t>カイジョウ</t>
    </rPh>
    <rPh sb="9" eb="10">
      <t>ソウ</t>
    </rPh>
    <rPh sb="10" eb="12">
      <t>シアイ</t>
    </rPh>
    <rPh sb="12" eb="13">
      <t>スウ</t>
    </rPh>
    <phoneticPr fontId="1"/>
  </si>
  <si>
    <t>▼振込先銀行</t>
    <rPh sb="1" eb="4">
      <t>フリコミサキ</t>
    </rPh>
    <rPh sb="4" eb="6">
      <t>ギンコウ</t>
    </rPh>
    <phoneticPr fontId="1"/>
  </si>
  <si>
    <t>▼支店</t>
    <rPh sb="1" eb="3">
      <t>シテン</t>
    </rPh>
    <phoneticPr fontId="1"/>
  </si>
  <si>
    <t>▼種別</t>
    <rPh sb="1" eb="3">
      <t>シュベツ</t>
    </rPh>
    <phoneticPr fontId="1"/>
  </si>
  <si>
    <t>▼口座番号</t>
    <rPh sb="1" eb="5">
      <t>コウザバンゴウ</t>
    </rPh>
    <phoneticPr fontId="1"/>
  </si>
  <si>
    <t>▼口座名義（漢字）</t>
    <rPh sb="1" eb="5">
      <t>コウザメイギ</t>
    </rPh>
    <rPh sb="6" eb="8">
      <t>カンジ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</si>
</sst>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_);[Red]\(&quot;¥&quot;#,##0\)"/>
    <numFmt numFmtId="177" formatCode="m&quot;月&quot;d&quot;日&quot;\(aaa\)"/>
    <numFmt numFmtId="178" formatCode="0000000"/>
  </numFmts>
  <fonts count="16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Meiryo UI"/>
      <family val="2"/>
      <charset val="128"/>
    </font>
    <font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2"/>
      <color theme="1"/>
      <name val="Meiryo UI"/>
      <family val="3"/>
      <charset val="128"/>
    </font>
    <font>
      <b/>
      <u/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8"/>
      <color rgb="FFFFFF00"/>
      <name val="Meiryo UI"/>
      <family val="3"/>
      <charset val="128"/>
    </font>
    <font>
      <b/>
      <sz val="18"/>
      <color rgb="FFFF0000"/>
      <name val="Meiryo UI"/>
      <family val="3"/>
      <charset val="128"/>
    </font>
    <font>
      <b/>
      <sz val="16"/>
      <color theme="0"/>
      <name val="Meiryo UI"/>
      <family val="3"/>
      <charset val="128"/>
    </font>
    <font>
      <b/>
      <sz val="11"/>
      <color rgb="FF0000FF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b/>
      <sz val="9"/>
      <color rgb="FF0000FF"/>
      <name val="Meiryo UI"/>
      <family val="3"/>
      <charset val="128"/>
    </font>
    <font>
      <sz val="11"/>
      <color theme="6"/>
      <name val="Meiryo UI"/>
      <family val="2"/>
      <charset val="128"/>
    </font>
    <font>
      <b/>
      <sz val="11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3" borderId="0" xfId="0" applyFont="1" applyFill="1">
      <alignment vertical="center"/>
    </xf>
    <xf numFmtId="0" fontId="5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0" fillId="3" borderId="0" xfId="0" applyFill="1">
      <alignment vertical="center"/>
    </xf>
    <xf numFmtId="0" fontId="0" fillId="4" borderId="2" xfId="0" applyFill="1" applyBorder="1" applyAlignment="1">
      <alignment horizontal="center" vertical="center"/>
    </xf>
    <xf numFmtId="0" fontId="8" fillId="3" borderId="0" xfId="0" applyFont="1" applyFill="1">
      <alignment vertical="center"/>
    </xf>
    <xf numFmtId="0" fontId="11" fillId="3" borderId="0" xfId="0" applyFont="1" applyFill="1">
      <alignment vertical="center"/>
    </xf>
    <xf numFmtId="0" fontId="11" fillId="3" borderId="0" xfId="0" applyFont="1" applyFill="1" applyAlignment="1">
      <alignment horizontal="left" vertical="center"/>
    </xf>
    <xf numFmtId="0" fontId="11" fillId="3" borderId="0" xfId="0" applyFont="1" applyFill="1" applyAlignment="1"/>
    <xf numFmtId="0" fontId="0" fillId="3" borderId="2" xfId="0" applyFill="1" applyBorder="1" applyProtection="1">
      <alignment vertical="center"/>
      <protection locked="0"/>
    </xf>
    <xf numFmtId="0" fontId="5" fillId="3" borderId="0" xfId="0" applyFont="1" applyFill="1" applyAlignment="1">
      <alignment horizontal="left"/>
    </xf>
    <xf numFmtId="177" fontId="0" fillId="3" borderId="2" xfId="0" applyNumberFormat="1" applyFill="1" applyBorder="1" applyAlignment="1" applyProtection="1">
      <alignment horizontal="left" vertical="center"/>
      <protection locked="0"/>
    </xf>
    <xf numFmtId="38" fontId="0" fillId="0" borderId="0" xfId="1" applyFont="1" applyAlignment="1">
      <alignment horizontal="center" vertical="center"/>
    </xf>
    <xf numFmtId="20" fontId="0" fillId="3" borderId="0" xfId="0" applyNumberFormat="1" applyFill="1">
      <alignment vertical="center"/>
    </xf>
    <xf numFmtId="0" fontId="0" fillId="3" borderId="2" xfId="0" applyFill="1" applyBorder="1" applyAlignment="1" applyProtection="1">
      <alignment horizontal="center" vertical="center"/>
      <protection locked="0"/>
    </xf>
    <xf numFmtId="38" fontId="14" fillId="3" borderId="0" xfId="1" applyFont="1" applyFill="1">
      <alignment vertical="center"/>
    </xf>
    <xf numFmtId="0" fontId="0" fillId="3" borderId="2" xfId="0" applyFill="1" applyBorder="1" applyAlignment="1" applyProtection="1">
      <alignment vertical="center" shrinkToFit="1"/>
      <protection locked="0"/>
    </xf>
    <xf numFmtId="178" fontId="0" fillId="3" borderId="2" xfId="0" applyNumberFormat="1" applyFill="1" applyBorder="1" applyAlignment="1" applyProtection="1">
      <alignment horizontal="left" vertical="center" shrinkToFit="1"/>
      <protection locked="0"/>
    </xf>
    <xf numFmtId="0" fontId="0" fillId="4" borderId="32" xfId="0" applyFill="1" applyBorder="1" applyAlignment="1">
      <alignment horizontal="center" vertical="center" shrinkToFit="1"/>
    </xf>
    <xf numFmtId="0" fontId="0" fillId="4" borderId="33" xfId="0" applyFill="1" applyBorder="1" applyAlignment="1">
      <alignment horizontal="center" vertical="center" shrinkToFit="1"/>
    </xf>
    <xf numFmtId="0" fontId="0" fillId="4" borderId="34" xfId="0" applyFill="1" applyBorder="1" applyAlignment="1">
      <alignment horizontal="center" vertical="center" shrinkToFit="1"/>
    </xf>
    <xf numFmtId="0" fontId="11" fillId="3" borderId="0" xfId="0" applyFont="1" applyFill="1" applyAlignment="1">
      <alignment horizontal="left"/>
    </xf>
    <xf numFmtId="38" fontId="0" fillId="3" borderId="0" xfId="0" applyNumberFormat="1" applyFill="1">
      <alignment vertical="center"/>
    </xf>
    <xf numFmtId="0" fontId="0" fillId="3" borderId="14" xfId="0" applyFill="1" applyBorder="1" applyAlignment="1">
      <alignment vertical="center" shrinkToFit="1"/>
    </xf>
    <xf numFmtId="0" fontId="0" fillId="3" borderId="15" xfId="0" applyFill="1" applyBorder="1" applyAlignment="1">
      <alignment vertical="center" shrinkToFit="1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3" borderId="29" xfId="0" applyFill="1" applyBorder="1" applyAlignment="1">
      <alignment horizontal="left" vertical="center" shrinkToFit="1"/>
    </xf>
    <xf numFmtId="0" fontId="0" fillId="3" borderId="28" xfId="0" applyFill="1" applyBorder="1" applyAlignment="1">
      <alignment horizontal="left" vertical="center" shrinkToFit="1"/>
    </xf>
    <xf numFmtId="0" fontId="0" fillId="3" borderId="30" xfId="0" applyFill="1" applyBorder="1" applyAlignment="1">
      <alignment horizontal="left" vertical="center" shrinkToFit="1"/>
    </xf>
    <xf numFmtId="0" fontId="0" fillId="3" borderId="9" xfId="0" applyFill="1" applyBorder="1" applyAlignment="1">
      <alignment horizontal="left" vertical="center" shrinkToFit="1"/>
    </xf>
    <xf numFmtId="178" fontId="0" fillId="3" borderId="30" xfId="0" applyNumberFormat="1" applyFill="1" applyBorder="1" applyAlignment="1">
      <alignment horizontal="left" vertical="center" shrinkToFit="1"/>
    </xf>
    <xf numFmtId="0" fontId="0" fillId="3" borderId="31" xfId="0" applyFill="1" applyBorder="1" applyAlignment="1">
      <alignment horizontal="left" vertical="center" shrinkToFit="1"/>
    </xf>
    <xf numFmtId="0" fontId="0" fillId="3" borderId="12" xfId="0" applyFill="1" applyBorder="1" applyAlignment="1">
      <alignment horizontal="left" vertical="center" shrinkToFit="1"/>
    </xf>
    <xf numFmtId="0" fontId="0" fillId="4" borderId="4" xfId="0" applyFill="1" applyBorder="1" applyAlignment="1">
      <alignment horizontal="center" vertical="center" shrinkToFit="1"/>
    </xf>
    <xf numFmtId="0" fontId="0" fillId="4" borderId="5" xfId="0" applyFill="1" applyBorder="1" applyAlignment="1">
      <alignment horizontal="center" vertical="center" shrinkToFit="1"/>
    </xf>
    <xf numFmtId="176" fontId="0" fillId="3" borderId="14" xfId="0" applyNumberFormat="1" applyFill="1" applyBorder="1" applyAlignment="1">
      <alignment horizontal="center" vertical="center" shrinkToFit="1"/>
    </xf>
    <xf numFmtId="0" fontId="0" fillId="3" borderId="15" xfId="0" applyFill="1" applyBorder="1" applyAlignment="1">
      <alignment horizontal="center" vertical="center" shrinkToFit="1"/>
    </xf>
    <xf numFmtId="176" fontId="0" fillId="3" borderId="1" xfId="0" applyNumberFormat="1" applyFill="1" applyBorder="1" applyAlignment="1">
      <alignment horizontal="center" vertical="center" shrinkToFit="1"/>
    </xf>
    <xf numFmtId="176" fontId="0" fillId="3" borderId="9" xfId="0" applyNumberFormat="1" applyFill="1" applyBorder="1" applyAlignment="1">
      <alignment horizontal="center" vertical="center" shrinkToFit="1"/>
    </xf>
    <xf numFmtId="176" fontId="0" fillId="3" borderId="26" xfId="0" applyNumberFormat="1" applyFill="1" applyBorder="1" applyAlignment="1">
      <alignment horizontal="center" vertical="center" shrinkToFit="1"/>
    </xf>
    <xf numFmtId="176" fontId="0" fillId="3" borderId="27" xfId="0" applyNumberFormat="1" applyFill="1" applyBorder="1" applyAlignment="1">
      <alignment horizontal="center" vertical="center" shrinkToFit="1"/>
    </xf>
    <xf numFmtId="176" fontId="15" fillId="4" borderId="23" xfId="0" applyNumberFormat="1" applyFont="1" applyFill="1" applyBorder="1" applyAlignment="1">
      <alignment horizontal="center" vertical="center" shrinkToFit="1"/>
    </xf>
    <xf numFmtId="176" fontId="15" fillId="4" borderId="24" xfId="0" applyNumberFormat="1" applyFont="1" applyFill="1" applyBorder="1" applyAlignment="1">
      <alignment horizontal="center" vertical="center" shrinkToFit="1"/>
    </xf>
    <xf numFmtId="0" fontId="10" fillId="2" borderId="0" xfId="0" applyFont="1" applyFill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176" fontId="0" fillId="3" borderId="11" xfId="1" applyNumberFormat="1" applyFont="1" applyFill="1" applyBorder="1" applyAlignment="1">
      <alignment horizontal="center" vertical="center"/>
    </xf>
    <xf numFmtId="176" fontId="0" fillId="3" borderId="1" xfId="1" applyNumberFormat="1" applyFont="1" applyFill="1" applyBorder="1" applyAlignment="1">
      <alignment horizontal="center" vertical="center"/>
    </xf>
    <xf numFmtId="176" fontId="0" fillId="3" borderId="14" xfId="1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177" fontId="0" fillId="3" borderId="7" xfId="0" applyNumberFormat="1" applyFill="1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 shrinkToFit="1"/>
    </xf>
    <xf numFmtId="0" fontId="0" fillId="3" borderId="18" xfId="0" applyFill="1" applyBorder="1" applyAlignment="1">
      <alignment horizontal="center" vertical="center" shrinkToFit="1"/>
    </xf>
    <xf numFmtId="0" fontId="0" fillId="3" borderId="2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15" fillId="4" borderId="22" xfId="0" applyFont="1" applyFill="1" applyBorder="1" applyAlignment="1">
      <alignment horizontal="center" vertical="center" shrinkToFit="1"/>
    </xf>
    <xf numFmtId="0" fontId="15" fillId="4" borderId="23" xfId="0" applyFont="1" applyFill="1" applyBorder="1" applyAlignment="1">
      <alignment horizontal="center" vertical="center" shrinkToFit="1"/>
    </xf>
    <xf numFmtId="0" fontId="0" fillId="3" borderId="25" xfId="0" applyFill="1" applyBorder="1" applyAlignment="1">
      <alignment horizontal="center" vertical="center" shrinkToFit="1"/>
    </xf>
    <xf numFmtId="0" fontId="0" fillId="3" borderId="26" xfId="0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3" borderId="13" xfId="0" applyFill="1" applyBorder="1" applyAlignment="1">
      <alignment horizontal="center" vertical="center" shrinkToFit="1"/>
    </xf>
    <xf numFmtId="0" fontId="0" fillId="3" borderId="14" xfId="0" applyFill="1" applyBorder="1" applyAlignment="1">
      <alignment horizontal="center" vertical="center" shrinkToFit="1"/>
    </xf>
    <xf numFmtId="0" fontId="0" fillId="4" borderId="3" xfId="0" applyFill="1" applyBorder="1" applyAlignment="1">
      <alignment horizontal="center" vertical="center" shrinkToFit="1"/>
    </xf>
    <xf numFmtId="0" fontId="0" fillId="3" borderId="16" xfId="0" applyFill="1" applyBorder="1" applyAlignment="1" applyProtection="1">
      <alignment horizontal="left" vertical="center"/>
      <protection locked="0"/>
    </xf>
    <xf numFmtId="0" fontId="0" fillId="3" borderId="17" xfId="0" applyFill="1" applyBorder="1" applyAlignment="1" applyProtection="1">
      <alignment horizontal="left" vertical="center"/>
      <protection locked="0"/>
    </xf>
    <xf numFmtId="38" fontId="0" fillId="3" borderId="16" xfId="1" applyFont="1" applyFill="1" applyBorder="1" applyAlignment="1" applyProtection="1">
      <alignment horizontal="center" vertical="center"/>
      <protection locked="0"/>
    </xf>
    <xf numFmtId="38" fontId="0" fillId="3" borderId="17" xfId="1" applyFont="1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>
      <alignment vertical="center" shrinkToFit="1"/>
    </xf>
    <xf numFmtId="0" fontId="0" fillId="3" borderId="11" xfId="0" applyFill="1" applyBorder="1" applyAlignment="1">
      <alignment vertical="center" shrinkToFit="1"/>
    </xf>
    <xf numFmtId="0" fontId="0" fillId="3" borderId="13" xfId="0" applyFill="1" applyBorder="1" applyAlignment="1">
      <alignment vertical="center" shrinkToFit="1"/>
    </xf>
    <xf numFmtId="0" fontId="0" fillId="3" borderId="8" xfId="0" applyFill="1" applyBorder="1" applyAlignment="1">
      <alignment vertical="center" shrinkToFit="1"/>
    </xf>
    <xf numFmtId="0" fontId="0" fillId="3" borderId="1" xfId="0" applyFill="1" applyBorder="1" applyAlignment="1">
      <alignment vertical="center" shrinkToFit="1"/>
    </xf>
    <xf numFmtId="0" fontId="0" fillId="3" borderId="20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3" borderId="12" xfId="0" applyFill="1" applyBorder="1" applyAlignment="1">
      <alignment vertical="center" shrinkToFit="1"/>
    </xf>
    <xf numFmtId="0" fontId="0" fillId="3" borderId="9" xfId="0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918431</xdr:colOff>
      <xdr:row>27</xdr:row>
      <xdr:rowOff>88922</xdr:rowOff>
    </xdr:from>
    <xdr:to>
      <xdr:col>9</xdr:col>
      <xdr:colOff>134244</xdr:colOff>
      <xdr:row>31</xdr:row>
      <xdr:rowOff>175420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9FA40B2F-A0D9-456A-8606-3D15F6185B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0784" y="8650216"/>
          <a:ext cx="1627319" cy="8395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E067F-6F6C-4BC5-BF2A-92C5652EA768}">
  <dimension ref="A1:N52"/>
  <sheetViews>
    <sheetView tabSelected="1" view="pageBreakPreview" zoomScale="85" zoomScaleNormal="100" zoomScaleSheetLayoutView="85" workbookViewId="0">
      <selection activeCell="K1" sqref="K1"/>
    </sheetView>
  </sheetViews>
  <sheetFormatPr defaultRowHeight="15" x14ac:dyDescent="0.3"/>
  <cols>
    <col min="1" max="1" width="1.90625" style="5" customWidth="1"/>
    <col min="2" max="2" width="8.6328125" style="5" customWidth="1"/>
    <col min="3" max="3" width="10" style="5" customWidth="1"/>
    <col min="4" max="4" width="10.1796875" style="5" customWidth="1"/>
    <col min="5" max="5" width="6.453125" style="5" customWidth="1"/>
    <col min="6" max="6" width="8.6328125" style="5" customWidth="1"/>
    <col min="7" max="7" width="7.54296875" style="5" customWidth="1"/>
    <col min="8" max="8" width="13.26953125" style="5" customWidth="1"/>
    <col min="9" max="9" width="15.453125" style="5" customWidth="1"/>
    <col min="10" max="10" width="1.90625" style="5" customWidth="1"/>
    <col min="11" max="11" width="2.54296875" style="5" customWidth="1"/>
    <col min="12" max="12" width="32.81640625" style="5" customWidth="1"/>
    <col min="13" max="13" width="8.7265625" style="5"/>
    <col min="14" max="14" width="7.81640625" style="5" bestFit="1" customWidth="1"/>
    <col min="15" max="16384" width="8.7265625" style="5"/>
  </cols>
  <sheetData>
    <row r="1" spans="1:14" ht="24.6" x14ac:dyDescent="0.3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L1" s="7" t="s">
        <v>40</v>
      </c>
    </row>
    <row r="2" spans="1:14" ht="15.6" thickBot="1" x14ac:dyDescent="0.35">
      <c r="L2" s="8" t="s">
        <v>41</v>
      </c>
    </row>
    <row r="3" spans="1:14" ht="30.6" customHeight="1" thickBot="1" x14ac:dyDescent="0.35">
      <c r="B3" s="6" t="s">
        <v>2</v>
      </c>
      <c r="C3" s="57">
        <f>L3</f>
        <v>0</v>
      </c>
      <c r="D3" s="58"/>
      <c r="E3" s="59"/>
      <c r="F3" s="6" t="s">
        <v>4</v>
      </c>
      <c r="G3" s="60">
        <f>L5</f>
        <v>0</v>
      </c>
      <c r="H3" s="62"/>
      <c r="I3" s="61"/>
      <c r="L3" s="13"/>
    </row>
    <row r="4" spans="1:14" ht="15.6" thickBot="1" x14ac:dyDescent="0.35">
      <c r="L4" s="8" t="s">
        <v>6</v>
      </c>
    </row>
    <row r="5" spans="1:14" ht="30.6" customHeight="1" thickBot="1" x14ac:dyDescent="0.35">
      <c r="B5" s="6" t="s">
        <v>3</v>
      </c>
      <c r="C5" s="60">
        <f>L7</f>
        <v>0</v>
      </c>
      <c r="D5" s="58"/>
      <c r="E5" s="61"/>
      <c r="F5" s="6" t="s">
        <v>5</v>
      </c>
      <c r="G5" s="60">
        <f>L10</f>
        <v>0</v>
      </c>
      <c r="H5" s="62"/>
      <c r="I5" s="61"/>
      <c r="L5" s="11"/>
    </row>
    <row r="6" spans="1:14" ht="15.6" thickBot="1" x14ac:dyDescent="0.35">
      <c r="L6" s="9" t="s">
        <v>7</v>
      </c>
    </row>
    <row r="7" spans="1:14" ht="15.6" thickBot="1" x14ac:dyDescent="0.35">
      <c r="B7" s="5" t="s">
        <v>1</v>
      </c>
      <c r="L7" s="74"/>
    </row>
    <row r="8" spans="1:14" ht="30.6" customHeight="1" thickBot="1" x14ac:dyDescent="0.35">
      <c r="B8" s="51" t="s">
        <v>10</v>
      </c>
      <c r="C8" s="27"/>
      <c r="D8" s="27" t="s">
        <v>11</v>
      </c>
      <c r="E8" s="27"/>
      <c r="F8" s="27" t="s">
        <v>12</v>
      </c>
      <c r="G8" s="27"/>
      <c r="H8" s="87"/>
      <c r="I8" s="28"/>
      <c r="L8" s="75"/>
    </row>
    <row r="9" spans="1:14" ht="42" customHeight="1" thickBot="1" x14ac:dyDescent="0.35">
      <c r="B9" s="49" t="s">
        <v>9</v>
      </c>
      <c r="C9" s="50"/>
      <c r="D9" s="54" t="str">
        <f>IFERROR(VLOOKUP(L12,審判手当!A:B,2,FALSE),"")</f>
        <v/>
      </c>
      <c r="E9" s="54"/>
      <c r="F9" s="50"/>
      <c r="G9" s="50"/>
      <c r="H9" s="85"/>
      <c r="I9" s="86"/>
      <c r="L9" s="10" t="s">
        <v>88</v>
      </c>
    </row>
    <row r="10" spans="1:14" ht="42" customHeight="1" thickBot="1" x14ac:dyDescent="0.35">
      <c r="B10" s="47" t="s">
        <v>13</v>
      </c>
      <c r="C10" s="48"/>
      <c r="D10" s="53" t="str">
        <f>IFERROR(VLOOKUP(L12,審判手当!A:C,3,FALSE),"")</f>
        <v/>
      </c>
      <c r="E10" s="53"/>
      <c r="F10" s="48"/>
      <c r="G10" s="48"/>
      <c r="H10" s="83"/>
      <c r="I10" s="84"/>
      <c r="L10" s="11"/>
    </row>
    <row r="11" spans="1:14" ht="42" customHeight="1" thickBot="1" x14ac:dyDescent="0.35">
      <c r="B11" s="47" t="s">
        <v>14</v>
      </c>
      <c r="C11" s="48"/>
      <c r="D11" s="53" t="str">
        <f>IFERROR(VLOOKUP(L12,審判手当!A:C,3,FALSE),"")</f>
        <v/>
      </c>
      <c r="E11" s="53"/>
      <c r="F11" s="48"/>
      <c r="G11" s="48"/>
      <c r="H11" s="83"/>
      <c r="I11" s="84"/>
      <c r="L11" s="10" t="s">
        <v>8</v>
      </c>
    </row>
    <row r="12" spans="1:14" ht="42" customHeight="1" thickBot="1" x14ac:dyDescent="0.35">
      <c r="B12" s="55" t="s">
        <v>15</v>
      </c>
      <c r="C12" s="56"/>
      <c r="D12" s="52" t="str">
        <f>IFERROR(VLOOKUP(L12,審判手当!A:D,4,FALSE),"")</f>
        <v/>
      </c>
      <c r="E12" s="52"/>
      <c r="F12" s="56"/>
      <c r="G12" s="56"/>
      <c r="H12" s="63"/>
      <c r="I12" s="64"/>
      <c r="L12" s="11"/>
    </row>
    <row r="13" spans="1:14" ht="15.6" thickBot="1" x14ac:dyDescent="0.35">
      <c r="L13" s="9" t="s">
        <v>39</v>
      </c>
    </row>
    <row r="14" spans="1:14" ht="15.6" thickBot="1" x14ac:dyDescent="0.35">
      <c r="B14" s="5" t="s">
        <v>29</v>
      </c>
      <c r="L14" s="76"/>
      <c r="N14" s="17">
        <f>IFERROR(L14/L17,0)</f>
        <v>0</v>
      </c>
    </row>
    <row r="15" spans="1:14" ht="20.399999999999999" customHeight="1" thickBot="1" x14ac:dyDescent="0.35">
      <c r="B15" s="51" t="s">
        <v>30</v>
      </c>
      <c r="C15" s="27"/>
      <c r="D15" s="27"/>
      <c r="E15" s="27" t="s">
        <v>31</v>
      </c>
      <c r="F15" s="27"/>
      <c r="G15" s="27"/>
      <c r="H15" s="28"/>
      <c r="L15" s="77"/>
      <c r="M15" s="12" t="s">
        <v>83</v>
      </c>
      <c r="N15" s="24"/>
    </row>
    <row r="16" spans="1:14" ht="20.399999999999999" customHeight="1" thickBot="1" x14ac:dyDescent="0.35">
      <c r="B16" s="80" t="s">
        <v>32</v>
      </c>
      <c r="C16" s="25"/>
      <c r="D16" s="25"/>
      <c r="E16" s="25" t="s">
        <v>33</v>
      </c>
      <c r="F16" s="25"/>
      <c r="G16" s="25"/>
      <c r="H16" s="26"/>
      <c r="L16" s="9" t="s">
        <v>96</v>
      </c>
    </row>
    <row r="17" spans="2:13" ht="20.399999999999999" customHeight="1" thickBot="1" x14ac:dyDescent="0.35">
      <c r="B17" s="81" t="s">
        <v>34</v>
      </c>
      <c r="C17" s="82"/>
      <c r="D17" s="82"/>
      <c r="E17" s="82" t="s">
        <v>35</v>
      </c>
      <c r="F17" s="82"/>
      <c r="G17" s="82"/>
      <c r="H17" s="89"/>
      <c r="L17" s="16"/>
      <c r="M17" s="12" t="s">
        <v>5</v>
      </c>
    </row>
    <row r="18" spans="2:13" ht="20.399999999999999" customHeight="1" thickBot="1" x14ac:dyDescent="0.35">
      <c r="B18" s="78" t="s">
        <v>36</v>
      </c>
      <c r="C18" s="79"/>
      <c r="D18" s="79"/>
      <c r="E18" s="79" t="s">
        <v>37</v>
      </c>
      <c r="F18" s="79"/>
      <c r="G18" s="79"/>
      <c r="H18" s="88"/>
      <c r="L18" s="9" t="s">
        <v>97</v>
      </c>
    </row>
    <row r="19" spans="2:13" ht="15.6" thickBot="1" x14ac:dyDescent="0.35">
      <c r="L19" s="18"/>
    </row>
    <row r="20" spans="2:13" ht="15.6" thickBot="1" x14ac:dyDescent="0.35">
      <c r="L20" s="9" t="s">
        <v>98</v>
      </c>
    </row>
    <row r="21" spans="2:13" ht="15.6" thickBot="1" x14ac:dyDescent="0.35">
      <c r="B21" s="5" t="s">
        <v>95</v>
      </c>
      <c r="G21" s="5" t="s">
        <v>94</v>
      </c>
      <c r="L21" s="18"/>
    </row>
    <row r="22" spans="2:13" ht="30.6" customHeight="1" thickBot="1" x14ac:dyDescent="0.35">
      <c r="B22" s="73" t="s">
        <v>16</v>
      </c>
      <c r="C22" s="36"/>
      <c r="D22" s="36" t="s">
        <v>20</v>
      </c>
      <c r="E22" s="37"/>
      <c r="G22" s="20" t="s">
        <v>89</v>
      </c>
      <c r="H22" s="29">
        <f>L19</f>
        <v>0</v>
      </c>
      <c r="I22" s="30"/>
      <c r="L22" s="23" t="s">
        <v>99</v>
      </c>
    </row>
    <row r="23" spans="2:13" ht="30.6" customHeight="1" thickBot="1" x14ac:dyDescent="0.35">
      <c r="B23" s="71" t="s">
        <v>17</v>
      </c>
      <c r="C23" s="72"/>
      <c r="D23" s="38">
        <f>SUM(D9:E12)</f>
        <v>0</v>
      </c>
      <c r="E23" s="39"/>
      <c r="G23" s="21" t="s">
        <v>90</v>
      </c>
      <c r="H23" s="31">
        <f>L21</f>
        <v>0</v>
      </c>
      <c r="I23" s="32"/>
      <c r="L23" s="18"/>
    </row>
    <row r="24" spans="2:13" ht="30.6" customHeight="1" thickBot="1" x14ac:dyDescent="0.35">
      <c r="B24" s="69" t="s">
        <v>18</v>
      </c>
      <c r="C24" s="70"/>
      <c r="D24" s="40">
        <v>5000</v>
      </c>
      <c r="E24" s="41"/>
      <c r="G24" s="21" t="s">
        <v>91</v>
      </c>
      <c r="H24" s="31">
        <f>L23</f>
        <v>0</v>
      </c>
      <c r="I24" s="32"/>
      <c r="L24" s="23" t="s">
        <v>100</v>
      </c>
    </row>
    <row r="25" spans="2:13" ht="30.6" customHeight="1" thickBot="1" x14ac:dyDescent="0.35">
      <c r="B25" s="67" t="s">
        <v>19</v>
      </c>
      <c r="C25" s="68"/>
      <c r="D25" s="42">
        <f>IF(N14&lt;10000,N14,10000)</f>
        <v>0</v>
      </c>
      <c r="E25" s="43"/>
      <c r="G25" s="21" t="s">
        <v>92</v>
      </c>
      <c r="H25" s="33">
        <f>L25</f>
        <v>0</v>
      </c>
      <c r="I25" s="32"/>
      <c r="L25" s="19"/>
    </row>
    <row r="26" spans="2:13" ht="30.6" customHeight="1" thickTop="1" thickBot="1" x14ac:dyDescent="0.35">
      <c r="B26" s="65" t="s">
        <v>38</v>
      </c>
      <c r="C26" s="66"/>
      <c r="D26" s="44">
        <f>SUM(D23:E25)</f>
        <v>5000</v>
      </c>
      <c r="E26" s="45"/>
      <c r="G26" s="22" t="s">
        <v>93</v>
      </c>
      <c r="H26" s="34">
        <f>L27</f>
        <v>0</v>
      </c>
      <c r="I26" s="35"/>
      <c r="L26" s="23" t="s">
        <v>101</v>
      </c>
    </row>
    <row r="27" spans="2:13" ht="15.6" thickBot="1" x14ac:dyDescent="0.35">
      <c r="L27" s="18"/>
    </row>
    <row r="29" spans="2:13" x14ac:dyDescent="0.3">
      <c r="L29" s="15"/>
    </row>
    <row r="43" spans="4:4" x14ac:dyDescent="0.3">
      <c r="D43" s="2" t="s">
        <v>21</v>
      </c>
    </row>
    <row r="44" spans="4:4" ht="16.2" x14ac:dyDescent="0.3">
      <c r="D44" s="3" t="s">
        <v>22</v>
      </c>
    </row>
    <row r="45" spans="4:4" x14ac:dyDescent="0.3">
      <c r="D45" s="2" t="s">
        <v>23</v>
      </c>
    </row>
    <row r="46" spans="4:4" x14ac:dyDescent="0.3">
      <c r="D46" s="2" t="s">
        <v>24</v>
      </c>
    </row>
    <row r="47" spans="4:4" x14ac:dyDescent="0.3">
      <c r="D47" s="2" t="s">
        <v>25</v>
      </c>
    </row>
    <row r="48" spans="4:4" x14ac:dyDescent="0.3">
      <c r="D48" s="2"/>
    </row>
    <row r="49" spans="4:4" x14ac:dyDescent="0.3">
      <c r="D49" s="2" t="s">
        <v>26</v>
      </c>
    </row>
    <row r="50" spans="4:4" x14ac:dyDescent="0.3">
      <c r="D50" s="4"/>
    </row>
    <row r="51" spans="4:4" ht="16.2" x14ac:dyDescent="0.3">
      <c r="D51" s="3" t="s">
        <v>27</v>
      </c>
    </row>
    <row r="52" spans="4:4" x14ac:dyDescent="0.3">
      <c r="D52" s="2" t="s">
        <v>28</v>
      </c>
    </row>
  </sheetData>
  <sheetProtection algorithmName="SHA-512" hashValue="zmTVE7eRu7JYO0DFeD7Y1p1Plna46PY8E7Y6hOwswrGIKH0Vz/n9PXMcByMnwNIAZOmc8VqKJcKHxY9Q0gfYWw==" saltValue="iEztEgPC13+Uh3iwc3PcSw==" spinCount="100000" sheet="1" objects="1" scenarios="1"/>
  <mergeCells count="45">
    <mergeCell ref="L7:L8"/>
    <mergeCell ref="L14:L15"/>
    <mergeCell ref="B18:D18"/>
    <mergeCell ref="B15:D15"/>
    <mergeCell ref="B16:D16"/>
    <mergeCell ref="B17:D17"/>
    <mergeCell ref="F11:I11"/>
    <mergeCell ref="F10:I10"/>
    <mergeCell ref="F9:I9"/>
    <mergeCell ref="F8:I8"/>
    <mergeCell ref="E18:H18"/>
    <mergeCell ref="E17:H17"/>
    <mergeCell ref="B26:C26"/>
    <mergeCell ref="B25:C25"/>
    <mergeCell ref="B24:C24"/>
    <mergeCell ref="B23:C23"/>
    <mergeCell ref="B22:C22"/>
    <mergeCell ref="A1:J1"/>
    <mergeCell ref="B10:C10"/>
    <mergeCell ref="B9:C9"/>
    <mergeCell ref="B8:C8"/>
    <mergeCell ref="D12:E12"/>
    <mergeCell ref="D11:E11"/>
    <mergeCell ref="D10:E10"/>
    <mergeCell ref="D9:E9"/>
    <mergeCell ref="D8:E8"/>
    <mergeCell ref="B12:C12"/>
    <mergeCell ref="C3:E3"/>
    <mergeCell ref="C5:E5"/>
    <mergeCell ref="G3:I3"/>
    <mergeCell ref="G5:I5"/>
    <mergeCell ref="B11:C11"/>
    <mergeCell ref="F12:I12"/>
    <mergeCell ref="H25:I25"/>
    <mergeCell ref="H26:I26"/>
    <mergeCell ref="D22:E22"/>
    <mergeCell ref="D23:E23"/>
    <mergeCell ref="D24:E24"/>
    <mergeCell ref="D25:E25"/>
    <mergeCell ref="D26:E26"/>
    <mergeCell ref="E16:H16"/>
    <mergeCell ref="E15:H15"/>
    <mergeCell ref="H22:I22"/>
    <mergeCell ref="H23:I23"/>
    <mergeCell ref="H24:I24"/>
  </mergeCells>
  <phoneticPr fontId="1"/>
  <conditionalFormatting sqref="C3:E3 G3:I3 G5:I5 C5:E5">
    <cfRule type="cellIs" dxfId="1" priority="2" operator="equal">
      <formula>0</formula>
    </cfRule>
  </conditionalFormatting>
  <conditionalFormatting sqref="H22:I26">
    <cfRule type="duplicateValues" dxfId="0" priority="1"/>
  </conditionalFormatting>
  <dataValidations count="3">
    <dataValidation type="list" allowBlank="1" showInputMessage="1" showErrorMessage="1" sqref="L10" xr:uid="{85CC98EA-B2CE-408B-A68C-6E696CA60BFF}">
      <formula1>"第1試合,第2試合,第3試合,第4試合"</formula1>
    </dataValidation>
    <dataValidation type="list" allowBlank="1" showInputMessage="1" showErrorMessage="1" sqref="L17" xr:uid="{9F4F6ACF-E910-4C90-AF69-2D33D9B1AE79}">
      <formula1>"1,2,3,4"</formula1>
    </dataValidation>
    <dataValidation type="list" allowBlank="1" showInputMessage="1" showErrorMessage="1" sqref="L23" xr:uid="{08BC9D2D-C889-4E2C-97D6-815B21353FF8}">
      <formula1>"普通,当座"</formula1>
    </dataValidation>
  </dataValidations>
  <pageMargins left="0.25" right="0.25" top="0.75" bottom="0.17" header="0.3" footer="0.12"/>
  <pageSetup paperSize="9" scale="97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C0308A0-77ED-4071-8A01-E904983F134E}">
          <x14:formula1>
            <xm:f>審判手当!$A$2:$A$5</xm:f>
          </x14:formula1>
          <xm:sqref>L12</xm:sqref>
        </x14:dataValidation>
        <x14:dataValidation type="list" allowBlank="1" showInputMessage="1" showErrorMessage="1" xr:uid="{39BA4A83-9EB0-4191-9CB1-C0498B93BE8A}">
          <x14:formula1>
            <xm:f>チーム!$A:$A</xm:f>
          </x14:formula1>
          <xm:sqref>L5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80000-8862-448D-9EE7-E81298172521}">
  <dimension ref="A1:A40"/>
  <sheetViews>
    <sheetView workbookViewId="0">
      <selection activeCell="B1" sqref="B1"/>
    </sheetView>
  </sheetViews>
  <sheetFormatPr defaultRowHeight="15" x14ac:dyDescent="0.3"/>
  <cols>
    <col min="1" max="1" width="20" bestFit="1" customWidth="1"/>
  </cols>
  <sheetData>
    <row r="1" spans="1:1" x14ac:dyDescent="0.3">
      <c r="A1" t="s">
        <v>42</v>
      </c>
    </row>
    <row r="2" spans="1:1" x14ac:dyDescent="0.3">
      <c r="A2" t="s">
        <v>43</v>
      </c>
    </row>
    <row r="3" spans="1:1" x14ac:dyDescent="0.3">
      <c r="A3" t="s">
        <v>44</v>
      </c>
    </row>
    <row r="4" spans="1:1" x14ac:dyDescent="0.3">
      <c r="A4" t="s">
        <v>45</v>
      </c>
    </row>
    <row r="5" spans="1:1" x14ac:dyDescent="0.3">
      <c r="A5" t="s">
        <v>46</v>
      </c>
    </row>
    <row r="6" spans="1:1" x14ac:dyDescent="0.3">
      <c r="A6" t="s">
        <v>47</v>
      </c>
    </row>
    <row r="7" spans="1:1" x14ac:dyDescent="0.3">
      <c r="A7" t="s">
        <v>48</v>
      </c>
    </row>
    <row r="8" spans="1:1" x14ac:dyDescent="0.3">
      <c r="A8" t="s">
        <v>49</v>
      </c>
    </row>
    <row r="9" spans="1:1" x14ac:dyDescent="0.3">
      <c r="A9" t="s">
        <v>50</v>
      </c>
    </row>
    <row r="10" spans="1:1" x14ac:dyDescent="0.3">
      <c r="A10" t="s">
        <v>51</v>
      </c>
    </row>
    <row r="11" spans="1:1" x14ac:dyDescent="0.3">
      <c r="A11" t="s">
        <v>52</v>
      </c>
    </row>
    <row r="12" spans="1:1" x14ac:dyDescent="0.3">
      <c r="A12" t="s">
        <v>53</v>
      </c>
    </row>
    <row r="13" spans="1:1" x14ac:dyDescent="0.3">
      <c r="A13" t="s">
        <v>54</v>
      </c>
    </row>
    <row r="14" spans="1:1" x14ac:dyDescent="0.3">
      <c r="A14" t="s">
        <v>55</v>
      </c>
    </row>
    <row r="15" spans="1:1" x14ac:dyDescent="0.3">
      <c r="A15" t="s">
        <v>56</v>
      </c>
    </row>
    <row r="16" spans="1:1" x14ac:dyDescent="0.3">
      <c r="A16" t="s">
        <v>57</v>
      </c>
    </row>
    <row r="17" spans="1:1" x14ac:dyDescent="0.3">
      <c r="A17" t="s">
        <v>58</v>
      </c>
    </row>
    <row r="18" spans="1:1" x14ac:dyDescent="0.3">
      <c r="A18" t="s">
        <v>59</v>
      </c>
    </row>
    <row r="19" spans="1:1" x14ac:dyDescent="0.3">
      <c r="A19" t="s">
        <v>60</v>
      </c>
    </row>
    <row r="20" spans="1:1" x14ac:dyDescent="0.3">
      <c r="A20" t="s">
        <v>61</v>
      </c>
    </row>
    <row r="21" spans="1:1" x14ac:dyDescent="0.3">
      <c r="A21" t="s">
        <v>62</v>
      </c>
    </row>
    <row r="22" spans="1:1" x14ac:dyDescent="0.3">
      <c r="A22" t="s">
        <v>63</v>
      </c>
    </row>
    <row r="23" spans="1:1" x14ac:dyDescent="0.3">
      <c r="A23" t="s">
        <v>64</v>
      </c>
    </row>
    <row r="24" spans="1:1" x14ac:dyDescent="0.3">
      <c r="A24" t="s">
        <v>65</v>
      </c>
    </row>
    <row r="25" spans="1:1" x14ac:dyDescent="0.3">
      <c r="A25" t="s">
        <v>66</v>
      </c>
    </row>
    <row r="26" spans="1:1" x14ac:dyDescent="0.3">
      <c r="A26" t="s">
        <v>67</v>
      </c>
    </row>
    <row r="27" spans="1:1" x14ac:dyDescent="0.3">
      <c r="A27" t="s">
        <v>68</v>
      </c>
    </row>
    <row r="28" spans="1:1" x14ac:dyDescent="0.3">
      <c r="A28" t="s">
        <v>69</v>
      </c>
    </row>
    <row r="29" spans="1:1" x14ac:dyDescent="0.3">
      <c r="A29" t="s">
        <v>70</v>
      </c>
    </row>
    <row r="30" spans="1:1" x14ac:dyDescent="0.3">
      <c r="A30" t="s">
        <v>71</v>
      </c>
    </row>
    <row r="31" spans="1:1" x14ac:dyDescent="0.3">
      <c r="A31" t="s">
        <v>72</v>
      </c>
    </row>
    <row r="32" spans="1:1" x14ac:dyDescent="0.3">
      <c r="A32" t="s">
        <v>73</v>
      </c>
    </row>
    <row r="33" spans="1:1" x14ac:dyDescent="0.3">
      <c r="A33" t="s">
        <v>74</v>
      </c>
    </row>
    <row r="34" spans="1:1" x14ac:dyDescent="0.3">
      <c r="A34" t="s">
        <v>75</v>
      </c>
    </row>
    <row r="35" spans="1:1" x14ac:dyDescent="0.3">
      <c r="A35" t="s">
        <v>76</v>
      </c>
    </row>
    <row r="36" spans="1:1" x14ac:dyDescent="0.3">
      <c r="A36" t="s">
        <v>77</v>
      </c>
    </row>
    <row r="37" spans="1:1" x14ac:dyDescent="0.3">
      <c r="A37" t="s">
        <v>78</v>
      </c>
    </row>
    <row r="38" spans="1:1" x14ac:dyDescent="0.3">
      <c r="A38" t="s">
        <v>79</v>
      </c>
    </row>
    <row r="39" spans="1:1" x14ac:dyDescent="0.3">
      <c r="A39" t="s">
        <v>80</v>
      </c>
    </row>
    <row r="40" spans="1:1" x14ac:dyDescent="0.3">
      <c r="A40" t="s">
        <v>81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EF696-AEF3-48FE-895E-4D4CF8368D8C}">
  <dimension ref="A1:D5"/>
  <sheetViews>
    <sheetView workbookViewId="0">
      <selection activeCell="F1" sqref="F1"/>
    </sheetView>
  </sheetViews>
  <sheetFormatPr defaultRowHeight="15" x14ac:dyDescent="0.3"/>
  <cols>
    <col min="1" max="1" width="22.08984375" bestFit="1" customWidth="1"/>
    <col min="2" max="4" width="10.54296875" style="1" customWidth="1"/>
  </cols>
  <sheetData>
    <row r="1" spans="1:4" x14ac:dyDescent="0.3">
      <c r="B1" s="1" t="s">
        <v>9</v>
      </c>
      <c r="C1" s="1" t="s">
        <v>82</v>
      </c>
      <c r="D1" s="1" t="s">
        <v>15</v>
      </c>
    </row>
    <row r="2" spans="1:4" x14ac:dyDescent="0.3">
      <c r="A2" t="s">
        <v>85</v>
      </c>
      <c r="B2" s="14">
        <v>8000</v>
      </c>
      <c r="C2" s="14">
        <v>6000</v>
      </c>
      <c r="D2" s="14">
        <v>3000</v>
      </c>
    </row>
    <row r="3" spans="1:4" x14ac:dyDescent="0.3">
      <c r="A3" t="s">
        <v>84</v>
      </c>
      <c r="B3" s="14">
        <v>4000</v>
      </c>
      <c r="C3" s="14">
        <v>3000</v>
      </c>
      <c r="D3" s="14">
        <v>2000</v>
      </c>
    </row>
    <row r="4" spans="1:4" x14ac:dyDescent="0.3">
      <c r="A4" t="s">
        <v>86</v>
      </c>
      <c r="B4" s="14">
        <v>8000</v>
      </c>
      <c r="C4" s="14">
        <v>6000</v>
      </c>
      <c r="D4" s="14">
        <v>3000</v>
      </c>
    </row>
    <row r="5" spans="1:4" x14ac:dyDescent="0.3">
      <c r="A5" t="s">
        <v>87</v>
      </c>
      <c r="B5" s="14">
        <v>8000</v>
      </c>
      <c r="C5" s="14">
        <v>6000</v>
      </c>
      <c r="D5" s="14">
        <v>3000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2022</vt:lpstr>
      <vt:lpstr>チーム</vt:lpstr>
      <vt:lpstr>審判手当</vt:lpstr>
      <vt:lpstr>'2022'!Print_Area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syaga</dc:creator>
  <cp:lastModifiedBy>syaga</cp:lastModifiedBy>
  <cp:lastPrinted>2022-02-11T12:27:17Z</cp:lastPrinted>
  <dcterms:created xsi:type="dcterms:W3CDTF">2022-02-11T03:28:17Z</dcterms:created>
  <dcterms:modified xsi:type="dcterms:W3CDTF">2022-02-11T12:27:56Z</dcterms:modified>
</cp:coreProperties>
</file>